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5" windowWidth="27795" windowHeight="11565"/>
  </bookViews>
  <sheets>
    <sheet name="Blad1" sheetId="1" r:id="rId1"/>
    <sheet name="Blad2" sheetId="2" r:id="rId2"/>
    <sheet name="Blad3" sheetId="3" r:id="rId3"/>
  </sheets>
  <calcPr calcId="145621"/>
</workbook>
</file>

<file path=xl/calcChain.xml><?xml version="1.0" encoding="utf-8"?>
<calcChain xmlns="http://schemas.openxmlformats.org/spreadsheetml/2006/main">
  <c r="C77" i="1" l="1"/>
  <c r="B77" i="1"/>
  <c r="D77" i="1" s="1"/>
  <c r="D76" i="1"/>
  <c r="D75" i="1"/>
  <c r="C71" i="1"/>
  <c r="B71" i="1"/>
  <c r="D71" i="1" s="1"/>
  <c r="D70" i="1"/>
  <c r="D69" i="1"/>
  <c r="D65" i="1"/>
  <c r="C65" i="1"/>
  <c r="B65" i="1"/>
  <c r="D64" i="1"/>
  <c r="H63" i="1"/>
  <c r="D63" i="1"/>
  <c r="C59" i="1"/>
  <c r="B59" i="1"/>
  <c r="D59" i="1" s="1"/>
  <c r="D58" i="1"/>
  <c r="H57" i="1"/>
  <c r="D57" i="1"/>
  <c r="D53" i="1"/>
  <c r="C53" i="1"/>
  <c r="B53" i="1"/>
  <c r="D52" i="1"/>
  <c r="D51" i="1"/>
  <c r="C47" i="1"/>
  <c r="B47" i="1"/>
  <c r="D47" i="1" s="1"/>
  <c r="D46" i="1"/>
  <c r="D45" i="1"/>
  <c r="C41" i="1"/>
  <c r="B41" i="1"/>
  <c r="D41" i="1" s="1"/>
  <c r="D40" i="1"/>
  <c r="D39" i="1"/>
  <c r="C35" i="1"/>
  <c r="B35" i="1"/>
  <c r="D35" i="1" s="1"/>
  <c r="D34" i="1"/>
  <c r="H33" i="1"/>
  <c r="D33" i="1"/>
  <c r="D29" i="1"/>
  <c r="C29" i="1"/>
  <c r="B29" i="1"/>
  <c r="D28" i="1"/>
  <c r="D27" i="1"/>
  <c r="D21" i="1"/>
  <c r="C21" i="1"/>
  <c r="V1" i="1"/>
  <c r="V2" i="1" s="1"/>
</calcChain>
</file>

<file path=xl/sharedStrings.xml><?xml version="1.0" encoding="utf-8"?>
<sst xmlns="http://schemas.openxmlformats.org/spreadsheetml/2006/main" count="149" uniqueCount="65">
  <si>
    <t>S8. Test of the hypothesis according to which aminoacids under positive selection are randomly distributed.</t>
  </si>
  <si>
    <t>Loss rate</t>
    <phoneticPr fontId="0" type="noConversion"/>
  </si>
  <si>
    <t>From S4 and S5, we did a binomial test to assess the probability that at least as many aminoacids under selection are exposed to the solvent. Phylogenetic effects need not be considered here.</t>
  </si>
  <si>
    <t>Loss rate per gene</t>
    <phoneticPr fontId="0" type="noConversion"/>
  </si>
  <si>
    <t>For each gene with different proportions of aminoacids exposed to the solvent we did a separate binomial test.</t>
    <phoneticPr fontId="0" type="noConversion"/>
  </si>
  <si>
    <t>The probability of the null hypothesis should be the products of probabilities of individual tests, but this cannot be computed because two tests yielded probabilities indistinguishable from 0, using GraphPad (http://www.graphpad.com/quickcalcs/binomial1/).</t>
    <phoneticPr fontId="0" type="noConversion"/>
  </si>
  <si>
    <t>The null hypothesis is rejected; results are very highly significant, globally, and significant for most genes (the exceptions are CRISP3, ZA2G and RNAse10).</t>
    <phoneticPr fontId="0" type="noConversion"/>
  </si>
  <si>
    <t>Alternatively, if accounting for phylogeny, count each gene only once in the product of probabilities, taking the species that has the greatest number of aas under positive selection. At least when all species are the same, this should be valid (ex. ZA2G). But this is not how the calculations were performed here.</t>
    <phoneticPr fontId="0" type="noConversion"/>
  </si>
  <si>
    <t>Binomial test</t>
    <phoneticPr fontId="0" type="noConversion"/>
  </si>
  <si>
    <t>Gene</t>
    <phoneticPr fontId="0" type="noConversion"/>
  </si>
  <si>
    <t>Taxon</t>
    <phoneticPr fontId="0" type="noConversion"/>
  </si>
  <si>
    <t>Number of amino-acids under selection exposed (among those of known position)</t>
    <phoneticPr fontId="0" type="noConversion"/>
  </si>
  <si>
    <t>Total number of aas under selection</t>
    <phoneticPr fontId="0" type="noConversion"/>
  </si>
  <si>
    <t>Proportion of aas exposed (whether or not under selection)</t>
    <phoneticPr fontId="0" type="noConversion"/>
  </si>
  <si>
    <t>Number of aminoacids whose position is known</t>
    <phoneticPr fontId="0" type="noConversion"/>
  </si>
  <si>
    <t>P</t>
    <phoneticPr fontId="0" type="noConversion"/>
  </si>
  <si>
    <t>CRISP3</t>
    <phoneticPr fontId="0" type="noConversion"/>
  </si>
  <si>
    <t>mouse</t>
    <phoneticPr fontId="0" type="noConversion"/>
  </si>
  <si>
    <t>0.46</t>
    <phoneticPr fontId="0" type="noConversion"/>
  </si>
  <si>
    <t>KLK1</t>
    <phoneticPr fontId="0" type="noConversion"/>
  </si>
  <si>
    <t>cow</t>
    <phoneticPr fontId="0" type="noConversion"/>
  </si>
  <si>
    <t>0.37</t>
    <phoneticPr fontId="0" type="noConversion"/>
  </si>
  <si>
    <t>0.0069344</t>
    <phoneticPr fontId="0" type="noConversion"/>
  </si>
  <si>
    <t>horse</t>
    <phoneticPr fontId="0" type="noConversion"/>
  </si>
  <si>
    <t>KLK2</t>
    <phoneticPr fontId="0" type="noConversion"/>
  </si>
  <si>
    <t>man</t>
    <phoneticPr fontId="0" type="noConversion"/>
  </si>
  <si>
    <t>RNAse10</t>
    <phoneticPr fontId="0" type="noConversion"/>
  </si>
  <si>
    <t>0.68</t>
  </si>
  <si>
    <t>0.21381</t>
    <phoneticPr fontId="0" type="noConversion"/>
  </si>
  <si>
    <t>pig</t>
    <phoneticPr fontId="0" type="noConversion"/>
  </si>
  <si>
    <t>dog</t>
    <phoneticPr fontId="0" type="noConversion"/>
  </si>
  <si>
    <t>MFGE8 (EGF)</t>
    <phoneticPr fontId="0" type="noConversion"/>
  </si>
  <si>
    <t>0.74</t>
    <phoneticPr fontId="0" type="noConversion"/>
  </si>
  <si>
    <t>0.22190</t>
    <phoneticPr fontId="0" type="noConversion"/>
  </si>
  <si>
    <t>MFGE8 (C1/C2)</t>
    <phoneticPr fontId="0" type="noConversion"/>
  </si>
  <si>
    <t>0.44</t>
  </si>
  <si>
    <t>&lt;0.00001</t>
    <phoneticPr fontId="0" type="noConversion"/>
  </si>
  <si>
    <t>Sum</t>
    <phoneticPr fontId="0" type="noConversion"/>
  </si>
  <si>
    <t>Aminoacids for which position information in 3D protein structure is known.</t>
    <phoneticPr fontId="0" type="noConversion"/>
  </si>
  <si>
    <t>Fisher's exact test (see also next sheet)</t>
    <phoneticPr fontId="0" type="noConversion"/>
  </si>
  <si>
    <t>P (for each species and gene)</t>
  </si>
  <si>
    <t>P per gene</t>
    <phoneticPr fontId="0" type="noConversion"/>
  </si>
  <si>
    <t>Not under positive selection</t>
    <phoneticPr fontId="0" type="noConversion"/>
  </si>
  <si>
    <t>Under positive selection</t>
    <phoneticPr fontId="0" type="noConversion"/>
  </si>
  <si>
    <t>Total</t>
    <phoneticPr fontId="0" type="noConversion"/>
  </si>
  <si>
    <t>Number of aas exposed</t>
    <phoneticPr fontId="0" type="noConversion"/>
  </si>
  <si>
    <t xml:space="preserve">P = </t>
    <phoneticPr fontId="0" type="noConversion"/>
  </si>
  <si>
    <t>Number of aas not exposed</t>
    <phoneticPr fontId="0" type="noConversion"/>
  </si>
  <si>
    <t>(of having at least that many aas under selection exposed)</t>
    <phoneticPr fontId="0" type="noConversion"/>
  </si>
  <si>
    <t>Number of aas total</t>
    <phoneticPr fontId="0" type="noConversion"/>
  </si>
  <si>
    <t>mouse (=cow)</t>
    <phoneticPr fontId="0" type="noConversion"/>
  </si>
  <si>
    <t>cow, pig, horse, dog</t>
    <phoneticPr fontId="0" type="noConversion"/>
  </si>
  <si>
    <t>(each; 4 tests)</t>
    <phoneticPr fontId="0" type="noConversion"/>
  </si>
  <si>
    <t>Pagel's 1994 test that abundance is correlated with positive selection (based on 100 simulations)</t>
    <phoneticPr fontId="0" type="noConversion"/>
  </si>
  <si>
    <t>Character</t>
    <phoneticPr fontId="0" type="noConversion"/>
  </si>
  <si>
    <t>Probability</t>
    <phoneticPr fontId="0" type="noConversion"/>
  </si>
  <si>
    <t>FN1</t>
    <phoneticPr fontId="0" type="noConversion"/>
  </si>
  <si>
    <t>0.00</t>
    <phoneticPr fontId="0" type="noConversion"/>
  </si>
  <si>
    <t>Problem, given that there is no change in one of the two characters!</t>
    <phoneticPr fontId="0" type="noConversion"/>
  </si>
  <si>
    <t>BSP1</t>
  </si>
  <si>
    <t>CFH</t>
  </si>
  <si>
    <t>1.0</t>
    <phoneticPr fontId="0" type="noConversion"/>
  </si>
  <si>
    <t>0.09</t>
    <phoneticPr fontId="0" type="noConversion"/>
  </si>
  <si>
    <t>MFGE8</t>
  </si>
  <si>
    <t>0.44</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</si>
</sst>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3" x14ac:knownFonts="1">
    <font>
      <sz val="11"/>
      <color theme="1"/>
      <name val="Calibri"/>
      <family val="2"/>
      <scheme val="minor"/>
    </font>
    <font>
      <b/>
      <sz val="10"/>
      <name val="Verdana"/>
      <family val="2"/>
    </font>
    <font>
      <sz val="11"/>
      <name val="Times New Roman"/>
      <family val="1"/>
    </font>
  </fonts>
  <fills count="4">
    <fill>
      <patternFill patternType="none"/>
    </fill>
    <fill>
      <patternFill patternType="gray125"/>
    </fill>
    <fill>
      <patternFill patternType="solid">
        <fgColor indexed="47"/>
        <bgColor indexed="64"/>
      </patternFill>
    </fill>
    <fill>
      <patternFill patternType="solid">
        <fgColor indexed="45"/>
        <bgColor indexed="64"/>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xf numFmtId="0" fontId="0" fillId="0" borderId="0" xfId="0" applyFill="1"/>
    <xf numFmtId="0" fontId="1" fillId="2" borderId="0" xfId="0" applyFont="1" applyFill="1"/>
    <xf numFmtId="0" fontId="0" fillId="2" borderId="0" xfId="0" applyFill="1"/>
    <xf numFmtId="0" fontId="0" fillId="3" borderId="0" xfId="0" applyFill="1"/>
    <xf numFmtId="0" fontId="2" fillId="0" borderId="0" xfId="0" applyFont="1" applyBorder="1" applyAlignment="1">
      <alignment vertical="top" wrapText="1"/>
    </xf>
    <xf numFmtId="0" fontId="2" fillId="3" borderId="0" xfId="0" applyFont="1" applyFill="1" applyBorder="1" applyAlignment="1">
      <alignment vertical="top" wrapText="1"/>
    </xf>
    <xf numFmtId="0" fontId="1" fillId="0" borderId="0" xfId="0" applyFont="1" applyFill="1"/>
    <xf numFmtId="0" fontId="1" fillId="2" borderId="0" xfId="0" applyFont="1" applyFill="1" applyAlignment="1">
      <alignment wrapText="1"/>
    </xf>
    <xf numFmtId="0" fontId="1" fillId="3" borderId="0" xfId="0" applyFont="1" applyFill="1"/>
    <xf numFmtId="164" fontId="1" fillId="3" borderId="0" xfId="0" applyNumberFormat="1" applyFont="1" applyFill="1"/>
    <xf numFmtId="164" fontId="0" fillId="3" borderId="0" xfId="0" applyNumberFormat="1" applyFill="1"/>
    <xf numFmtId="164" fontId="0" fillId="0" borderId="0" xfId="0" applyNumberFormat="1"/>
    <xf numFmtId="164" fontId="1" fillId="0" borderId="0" xfId="0" applyNumberFormat="1" applyFont="1"/>
    <xf numFmtId="0" fontId="2" fillId="0" borderId="0" xfId="0" applyFont="1" applyAlignment="1">
      <alignment vertical="top" wrapText="1"/>
    </xf>
    <xf numFmtId="0" fontId="2" fillId="0" borderId="0" xfId="0" applyFont="1" applyAlignment="1">
      <alignment horizontal="justify" vertical="top"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4"/>
  <sheetViews>
    <sheetView tabSelected="1" topLeftCell="A58" workbookViewId="0">
      <selection activeCell="B3" sqref="B3"/>
    </sheetView>
  </sheetViews>
  <sheetFormatPr defaultRowHeight="15" x14ac:dyDescent="0.25"/>
  <sheetData>
    <row r="1" spans="1:23" x14ac:dyDescent="0.25">
      <c r="A1" s="1" t="s">
        <v>0</v>
      </c>
      <c r="S1" s="2"/>
      <c r="V1" t="e">
        <f>#REF!/#REF!</f>
        <v>#REF!</v>
      </c>
      <c r="W1" t="s">
        <v>1</v>
      </c>
    </row>
    <row r="2" spans="1:23" x14ac:dyDescent="0.25">
      <c r="A2" s="1" t="s">
        <v>2</v>
      </c>
      <c r="S2" s="2"/>
      <c r="V2" t="e">
        <f>V1/20</f>
        <v>#REF!</v>
      </c>
      <c r="W2" t="s">
        <v>3</v>
      </c>
    </row>
    <row r="3" spans="1:23" x14ac:dyDescent="0.25">
      <c r="A3" s="1" t="s">
        <v>4</v>
      </c>
      <c r="S3" s="2"/>
    </row>
    <row r="4" spans="1:23" x14ac:dyDescent="0.25">
      <c r="A4" s="1" t="s">
        <v>5</v>
      </c>
      <c r="S4" s="2"/>
    </row>
    <row r="5" spans="1:23" x14ac:dyDescent="0.25">
      <c r="A5" s="1" t="s">
        <v>6</v>
      </c>
      <c r="S5" s="2"/>
    </row>
    <row r="6" spans="1:23" x14ac:dyDescent="0.25">
      <c r="A6" t="s">
        <v>7</v>
      </c>
      <c r="S6" s="2"/>
    </row>
    <row r="7" spans="1:23" x14ac:dyDescent="0.25">
      <c r="A7" s="3" t="s">
        <v>8</v>
      </c>
      <c r="B7" s="4"/>
      <c r="C7" s="4"/>
      <c r="D7" s="4"/>
      <c r="E7" s="4"/>
      <c r="F7" s="4"/>
      <c r="G7" s="4"/>
      <c r="S7" s="2"/>
    </row>
    <row r="8" spans="1:23" x14ac:dyDescent="0.25">
      <c r="A8" s="3" t="s">
        <v>9</v>
      </c>
      <c r="B8" s="3" t="s">
        <v>10</v>
      </c>
      <c r="C8" s="3" t="s">
        <v>11</v>
      </c>
      <c r="D8" s="3" t="s">
        <v>12</v>
      </c>
      <c r="E8" s="3" t="s">
        <v>13</v>
      </c>
      <c r="F8" s="3" t="s">
        <v>14</v>
      </c>
      <c r="G8" s="3" t="s">
        <v>15</v>
      </c>
      <c r="S8" s="2"/>
    </row>
    <row r="9" spans="1:23" x14ac:dyDescent="0.25">
      <c r="A9" t="s">
        <v>16</v>
      </c>
      <c r="B9" t="s">
        <v>17</v>
      </c>
      <c r="C9">
        <v>0</v>
      </c>
      <c r="D9">
        <v>1</v>
      </c>
      <c r="E9" t="s">
        <v>18</v>
      </c>
      <c r="F9">
        <v>221</v>
      </c>
      <c r="G9">
        <v>1</v>
      </c>
      <c r="S9" s="2"/>
    </row>
    <row r="10" spans="1:23" x14ac:dyDescent="0.25">
      <c r="A10" s="5" t="s">
        <v>19</v>
      </c>
      <c r="B10" s="5" t="s">
        <v>20</v>
      </c>
      <c r="C10" s="5">
        <v>1</v>
      </c>
      <c r="D10" s="5">
        <v>1</v>
      </c>
      <c r="E10" s="5" t="s">
        <v>21</v>
      </c>
      <c r="F10">
        <v>238</v>
      </c>
      <c r="G10" s="5" t="s">
        <v>22</v>
      </c>
      <c r="S10" s="2"/>
    </row>
    <row r="11" spans="1:23" x14ac:dyDescent="0.25">
      <c r="A11" s="5"/>
      <c r="B11" s="5" t="s">
        <v>23</v>
      </c>
      <c r="C11" s="5">
        <v>3</v>
      </c>
      <c r="D11" s="5">
        <v>3</v>
      </c>
      <c r="E11" s="5" t="s">
        <v>21</v>
      </c>
      <c r="F11">
        <v>238</v>
      </c>
      <c r="G11" s="5"/>
      <c r="S11" s="2"/>
    </row>
    <row r="12" spans="1:23" x14ac:dyDescent="0.25">
      <c r="A12" s="5"/>
      <c r="B12" s="5" t="s">
        <v>17</v>
      </c>
      <c r="C12" s="5">
        <v>1</v>
      </c>
      <c r="D12" s="5">
        <v>1</v>
      </c>
      <c r="E12" s="5" t="s">
        <v>21</v>
      </c>
      <c r="F12">
        <v>238</v>
      </c>
      <c r="G12" s="5"/>
      <c r="S12" s="2"/>
    </row>
    <row r="13" spans="1:23" x14ac:dyDescent="0.25">
      <c r="A13" t="s">
        <v>24</v>
      </c>
      <c r="B13" t="s">
        <v>25</v>
      </c>
      <c r="C13">
        <v>0</v>
      </c>
      <c r="D13">
        <v>1</v>
      </c>
      <c r="E13" t="s">
        <v>21</v>
      </c>
      <c r="F13">
        <v>238</v>
      </c>
      <c r="G13">
        <v>1</v>
      </c>
      <c r="S13" s="2"/>
    </row>
    <row r="14" spans="1:23" x14ac:dyDescent="0.25">
      <c r="A14" s="5" t="s">
        <v>26</v>
      </c>
      <c r="B14" s="5" t="s">
        <v>20</v>
      </c>
      <c r="C14" s="5">
        <v>1</v>
      </c>
      <c r="D14" s="5">
        <v>1</v>
      </c>
      <c r="E14" s="5" t="s">
        <v>27</v>
      </c>
      <c r="F14">
        <v>88</v>
      </c>
      <c r="G14" s="5" t="s">
        <v>28</v>
      </c>
      <c r="S14" s="2"/>
    </row>
    <row r="15" spans="1:23" x14ac:dyDescent="0.25">
      <c r="A15" s="5"/>
      <c r="B15" s="5" t="s">
        <v>29</v>
      </c>
      <c r="C15" s="5">
        <v>1</v>
      </c>
      <c r="D15" s="5">
        <v>1</v>
      </c>
      <c r="E15" s="5" t="s">
        <v>27</v>
      </c>
      <c r="F15">
        <v>88</v>
      </c>
      <c r="G15" s="5"/>
      <c r="S15" s="2"/>
    </row>
    <row r="16" spans="1:23" x14ac:dyDescent="0.25">
      <c r="A16" s="5"/>
      <c r="B16" s="5" t="s">
        <v>23</v>
      </c>
      <c r="C16" s="5">
        <v>1</v>
      </c>
      <c r="D16" s="5">
        <v>1</v>
      </c>
      <c r="E16" s="5" t="s">
        <v>27</v>
      </c>
      <c r="F16">
        <v>88</v>
      </c>
      <c r="G16" s="5"/>
      <c r="S16" s="2"/>
    </row>
    <row r="17" spans="1:19" x14ac:dyDescent="0.25">
      <c r="A17" s="5"/>
      <c r="B17" s="5" t="s">
        <v>30</v>
      </c>
      <c r="C17" s="5">
        <v>1</v>
      </c>
      <c r="D17" s="5">
        <v>1</v>
      </c>
      <c r="E17" s="5" t="s">
        <v>27</v>
      </c>
      <c r="F17">
        <v>88</v>
      </c>
      <c r="G17" s="5"/>
      <c r="S17" s="2"/>
    </row>
    <row r="18" spans="1:19" ht="30" x14ac:dyDescent="0.25">
      <c r="A18" s="6" t="s">
        <v>31</v>
      </c>
      <c r="B18" t="s">
        <v>25</v>
      </c>
      <c r="C18">
        <v>5</v>
      </c>
      <c r="D18">
        <v>5</v>
      </c>
      <c r="E18" t="s">
        <v>32</v>
      </c>
      <c r="F18">
        <v>46</v>
      </c>
      <c r="G18" t="s">
        <v>33</v>
      </c>
      <c r="S18" s="2"/>
    </row>
    <row r="19" spans="1:19" ht="30" x14ac:dyDescent="0.25">
      <c r="A19" s="7" t="s">
        <v>34</v>
      </c>
      <c r="B19" s="5" t="s">
        <v>30</v>
      </c>
      <c r="C19" s="5">
        <v>1</v>
      </c>
      <c r="D19" s="5">
        <v>1</v>
      </c>
      <c r="E19" s="5" t="s">
        <v>35</v>
      </c>
      <c r="F19">
        <v>322</v>
      </c>
      <c r="G19" s="5" t="s">
        <v>36</v>
      </c>
      <c r="S19" s="2"/>
    </row>
    <row r="20" spans="1:19" x14ac:dyDescent="0.25">
      <c r="A20" s="5"/>
      <c r="B20" s="5" t="s">
        <v>25</v>
      </c>
      <c r="C20" s="5">
        <v>15</v>
      </c>
      <c r="D20" s="5">
        <v>15</v>
      </c>
      <c r="E20" s="5" t="s">
        <v>35</v>
      </c>
      <c r="F20">
        <v>322</v>
      </c>
      <c r="G20" s="5"/>
      <c r="S20" s="2"/>
    </row>
    <row r="21" spans="1:19" s="8" customFormat="1" ht="12.75" x14ac:dyDescent="0.2">
      <c r="A21" s="8" t="s">
        <v>37</v>
      </c>
      <c r="C21" s="8">
        <f>SUM(C9:C20)</f>
        <v>30</v>
      </c>
      <c r="D21" s="8">
        <f>SUM(D9:D20)</f>
        <v>32</v>
      </c>
      <c r="E21" s="8" t="s">
        <v>38</v>
      </c>
    </row>
    <row r="22" spans="1:19" x14ac:dyDescent="0.25">
      <c r="S22" s="2"/>
    </row>
    <row r="23" spans="1:19" x14ac:dyDescent="0.25">
      <c r="A23" s="3" t="s">
        <v>39</v>
      </c>
      <c r="B23" s="4"/>
      <c r="C23" s="4"/>
      <c r="D23" s="4"/>
      <c r="E23" s="4"/>
      <c r="F23" s="4"/>
      <c r="G23" s="4"/>
      <c r="H23" s="4"/>
      <c r="S23" s="2"/>
    </row>
    <row r="24" spans="1:19" ht="64.5" x14ac:dyDescent="0.25">
      <c r="A24" s="3"/>
      <c r="B24" s="4"/>
      <c r="C24" s="4"/>
      <c r="D24" s="4"/>
      <c r="E24" s="4"/>
      <c r="F24" s="9" t="s">
        <v>40</v>
      </c>
      <c r="G24" s="4"/>
      <c r="H24" s="3" t="s">
        <v>41</v>
      </c>
      <c r="S24" s="2"/>
    </row>
    <row r="25" spans="1:19" x14ac:dyDescent="0.25">
      <c r="A25" s="5" t="s">
        <v>16</v>
      </c>
      <c r="B25" s="5" t="s">
        <v>17</v>
      </c>
      <c r="C25" s="5"/>
      <c r="D25" s="5"/>
      <c r="E25" s="5"/>
      <c r="F25" s="5"/>
      <c r="G25" s="5"/>
      <c r="H25" s="5"/>
      <c r="S25" s="2"/>
    </row>
    <row r="26" spans="1:19" x14ac:dyDescent="0.25">
      <c r="A26" s="5"/>
      <c r="B26" s="5" t="s">
        <v>42</v>
      </c>
      <c r="C26" s="5" t="s">
        <v>43</v>
      </c>
      <c r="D26" s="5" t="s">
        <v>44</v>
      </c>
      <c r="E26" s="5"/>
      <c r="F26" s="10"/>
      <c r="G26" s="10"/>
      <c r="H26" s="10"/>
      <c r="S26" s="2"/>
    </row>
    <row r="27" spans="1:19" x14ac:dyDescent="0.25">
      <c r="A27" s="5" t="s">
        <v>45</v>
      </c>
      <c r="B27" s="5">
        <v>103</v>
      </c>
      <c r="C27" s="5">
        <v>0</v>
      </c>
      <c r="D27" s="5">
        <f>SUM(B27:C27)</f>
        <v>103</v>
      </c>
      <c r="E27" s="5"/>
      <c r="F27" s="5" t="s">
        <v>46</v>
      </c>
      <c r="G27" s="5">
        <v>1</v>
      </c>
      <c r="H27" s="11">
        <v>1</v>
      </c>
      <c r="S27" s="2"/>
    </row>
    <row r="28" spans="1:19" x14ac:dyDescent="0.25">
      <c r="A28" s="5" t="s">
        <v>47</v>
      </c>
      <c r="B28" s="5">
        <v>117</v>
      </c>
      <c r="C28" s="5">
        <v>1</v>
      </c>
      <c r="D28" s="5">
        <f>SUM(B28:C28)</f>
        <v>118</v>
      </c>
      <c r="E28" s="5"/>
      <c r="F28" s="5" t="s">
        <v>48</v>
      </c>
      <c r="G28" s="5"/>
      <c r="H28" s="12"/>
      <c r="S28" s="2"/>
    </row>
    <row r="29" spans="1:19" x14ac:dyDescent="0.25">
      <c r="A29" s="5" t="s">
        <v>49</v>
      </c>
      <c r="B29" s="5">
        <f>SUM(B27:B28)</f>
        <v>220</v>
      </c>
      <c r="C29" s="5">
        <f>SUM(C27:C28)</f>
        <v>1</v>
      </c>
      <c r="D29" s="5">
        <f>SUM(B29:C29)</f>
        <v>221</v>
      </c>
      <c r="E29" s="5"/>
      <c r="F29" s="5"/>
      <c r="G29" s="5"/>
      <c r="H29" s="12"/>
      <c r="S29" s="2"/>
    </row>
    <row r="30" spans="1:19" x14ac:dyDescent="0.25">
      <c r="H30" s="13"/>
      <c r="S30" s="2"/>
    </row>
    <row r="31" spans="1:19" x14ac:dyDescent="0.25">
      <c r="A31" s="5" t="s">
        <v>19</v>
      </c>
      <c r="B31" s="5" t="s">
        <v>20</v>
      </c>
      <c r="C31" s="5"/>
      <c r="D31" s="5"/>
      <c r="E31" s="5"/>
      <c r="F31" s="5"/>
      <c r="G31" s="5"/>
      <c r="H31" s="12"/>
      <c r="S31" s="2"/>
    </row>
    <row r="32" spans="1:19" x14ac:dyDescent="0.25">
      <c r="A32" s="5"/>
      <c r="B32" s="5" t="s">
        <v>42</v>
      </c>
      <c r="C32" s="5" t="s">
        <v>43</v>
      </c>
      <c r="D32" s="5"/>
      <c r="E32" s="5"/>
      <c r="F32" s="5"/>
      <c r="G32" s="5"/>
      <c r="H32" s="12"/>
      <c r="S32" s="2"/>
    </row>
    <row r="33" spans="1:19" x14ac:dyDescent="0.25">
      <c r="A33" s="5" t="s">
        <v>45</v>
      </c>
      <c r="B33" s="5">
        <v>86</v>
      </c>
      <c r="C33" s="5">
        <v>1</v>
      </c>
      <c r="D33" s="5">
        <f>SUM(B33:C33)</f>
        <v>87</v>
      </c>
      <c r="E33" s="5"/>
      <c r="F33" s="5" t="s">
        <v>46</v>
      </c>
      <c r="G33" s="5">
        <v>0.36549999999999999</v>
      </c>
      <c r="H33" s="11">
        <f>G33*G39*G45</f>
        <v>6.3856139500000006E-3</v>
      </c>
      <c r="S33" s="2"/>
    </row>
    <row r="34" spans="1:19" x14ac:dyDescent="0.25">
      <c r="A34" s="5" t="s">
        <v>47</v>
      </c>
      <c r="B34" s="5">
        <v>151</v>
      </c>
      <c r="C34" s="5">
        <v>0</v>
      </c>
      <c r="D34" s="5">
        <f>SUM(B34:C34)</f>
        <v>151</v>
      </c>
      <c r="E34" s="5"/>
      <c r="F34" s="5"/>
      <c r="G34" s="5"/>
      <c r="H34" s="12"/>
      <c r="S34" s="2"/>
    </row>
    <row r="35" spans="1:19" x14ac:dyDescent="0.25">
      <c r="A35" s="5" t="s">
        <v>49</v>
      </c>
      <c r="B35" s="5">
        <f>SUM(B33:B34)</f>
        <v>237</v>
      </c>
      <c r="C35" s="5">
        <f>SUM(C33:C34)</f>
        <v>1</v>
      </c>
      <c r="D35" s="5">
        <f>SUM(B35:C35)</f>
        <v>238</v>
      </c>
      <c r="E35" s="5"/>
      <c r="F35" s="5"/>
      <c r="G35" s="5"/>
      <c r="H35" s="12"/>
      <c r="S35" s="2"/>
    </row>
    <row r="36" spans="1:19" x14ac:dyDescent="0.25">
      <c r="A36" s="5"/>
      <c r="B36" s="5"/>
      <c r="C36" s="5"/>
      <c r="D36" s="5"/>
      <c r="E36" s="5"/>
      <c r="F36" s="5"/>
      <c r="G36" s="5"/>
      <c r="H36" s="12"/>
      <c r="S36" s="2"/>
    </row>
    <row r="37" spans="1:19" x14ac:dyDescent="0.25">
      <c r="A37" s="5" t="s">
        <v>19</v>
      </c>
      <c r="B37" s="5" t="s">
        <v>23</v>
      </c>
      <c r="C37" s="5"/>
      <c r="D37" s="5"/>
      <c r="E37" s="5"/>
      <c r="F37" s="5"/>
      <c r="G37" s="5"/>
      <c r="H37" s="12"/>
      <c r="S37" s="2"/>
    </row>
    <row r="38" spans="1:19" x14ac:dyDescent="0.25">
      <c r="A38" s="5"/>
      <c r="B38" s="5" t="s">
        <v>42</v>
      </c>
      <c r="C38" s="5" t="s">
        <v>43</v>
      </c>
      <c r="D38" s="5"/>
      <c r="E38" s="5"/>
      <c r="F38" s="5"/>
      <c r="G38" s="5"/>
      <c r="H38" s="12"/>
      <c r="S38" s="2"/>
    </row>
    <row r="39" spans="1:19" x14ac:dyDescent="0.25">
      <c r="A39" s="5" t="s">
        <v>45</v>
      </c>
      <c r="B39" s="5">
        <v>84</v>
      </c>
      <c r="C39" s="5">
        <v>3</v>
      </c>
      <c r="D39" s="5">
        <f>SUM(B39:C39)</f>
        <v>87</v>
      </c>
      <c r="E39" s="5"/>
      <c r="F39" s="5" t="s">
        <v>46</v>
      </c>
      <c r="G39" s="5">
        <v>4.7800000000000002E-2</v>
      </c>
      <c r="H39" s="12"/>
      <c r="S39" s="2"/>
    </row>
    <row r="40" spans="1:19" x14ac:dyDescent="0.25">
      <c r="A40" s="5" t="s">
        <v>47</v>
      </c>
      <c r="B40" s="5">
        <v>151</v>
      </c>
      <c r="C40" s="5">
        <v>0</v>
      </c>
      <c r="D40" s="5">
        <f>SUM(B40:C40)</f>
        <v>151</v>
      </c>
      <c r="E40" s="5"/>
      <c r="F40" s="5"/>
      <c r="G40" s="5"/>
      <c r="H40" s="12"/>
      <c r="S40" s="2"/>
    </row>
    <row r="41" spans="1:19" x14ac:dyDescent="0.25">
      <c r="A41" s="5" t="s">
        <v>49</v>
      </c>
      <c r="B41" s="5">
        <f>SUM(B39:B40)</f>
        <v>235</v>
      </c>
      <c r="C41" s="5">
        <f>SUM(C39:C40)</f>
        <v>3</v>
      </c>
      <c r="D41" s="5">
        <f>SUM(B41:C41)</f>
        <v>238</v>
      </c>
      <c r="E41" s="5"/>
      <c r="F41" s="5"/>
      <c r="G41" s="5"/>
      <c r="H41" s="12"/>
      <c r="S41" s="2"/>
    </row>
    <row r="42" spans="1:19" x14ac:dyDescent="0.25">
      <c r="A42" s="5"/>
      <c r="B42" s="5"/>
      <c r="C42" s="5"/>
      <c r="D42" s="5"/>
      <c r="E42" s="5"/>
      <c r="F42" s="5"/>
      <c r="G42" s="5"/>
      <c r="H42" s="12"/>
      <c r="S42" s="2"/>
    </row>
    <row r="43" spans="1:19" x14ac:dyDescent="0.25">
      <c r="A43" s="5" t="s">
        <v>19</v>
      </c>
      <c r="B43" s="5" t="s">
        <v>50</v>
      </c>
      <c r="C43" s="5"/>
      <c r="D43" s="5"/>
      <c r="E43" s="5"/>
      <c r="F43" s="5"/>
      <c r="G43" s="5"/>
      <c r="H43" s="12"/>
      <c r="S43" s="2"/>
    </row>
    <row r="44" spans="1:19" x14ac:dyDescent="0.25">
      <c r="A44" s="5"/>
      <c r="B44" s="5" t="s">
        <v>42</v>
      </c>
      <c r="C44" s="5" t="s">
        <v>43</v>
      </c>
      <c r="D44" s="5"/>
      <c r="E44" s="5"/>
      <c r="F44" s="5"/>
      <c r="G44" s="5"/>
      <c r="H44" s="12"/>
      <c r="S44" s="2"/>
    </row>
    <row r="45" spans="1:19" x14ac:dyDescent="0.25">
      <c r="A45" s="5" t="s">
        <v>45</v>
      </c>
      <c r="B45" s="5">
        <v>86</v>
      </c>
      <c r="C45" s="5">
        <v>1</v>
      </c>
      <c r="D45" s="5">
        <f>SUM(B45:C45)</f>
        <v>87</v>
      </c>
      <c r="E45" s="5"/>
      <c r="F45" s="5" t="s">
        <v>46</v>
      </c>
      <c r="G45" s="5">
        <v>0.36549999999999999</v>
      </c>
      <c r="H45" s="12"/>
      <c r="S45" s="2"/>
    </row>
    <row r="46" spans="1:19" x14ac:dyDescent="0.25">
      <c r="A46" s="5" t="s">
        <v>47</v>
      </c>
      <c r="B46" s="5">
        <v>151</v>
      </c>
      <c r="C46" s="5">
        <v>0</v>
      </c>
      <c r="D46" s="5">
        <f>SUM(B46:C46)</f>
        <v>151</v>
      </c>
      <c r="E46" s="5"/>
      <c r="F46" s="5"/>
      <c r="G46" s="5"/>
      <c r="H46" s="12"/>
      <c r="S46" s="2"/>
    </row>
    <row r="47" spans="1:19" x14ac:dyDescent="0.25">
      <c r="A47" s="5" t="s">
        <v>49</v>
      </c>
      <c r="B47" s="5">
        <f>SUM(B45:B46)</f>
        <v>237</v>
      </c>
      <c r="C47" s="5">
        <f>SUM(C45:C46)</f>
        <v>1</v>
      </c>
      <c r="D47" s="5">
        <f>SUM(B47:C47)</f>
        <v>238</v>
      </c>
      <c r="E47" s="5"/>
      <c r="F47" s="5"/>
      <c r="G47" s="5"/>
      <c r="H47" s="12"/>
      <c r="S47" s="2"/>
    </row>
    <row r="48" spans="1:19" x14ac:dyDescent="0.25">
      <c r="H48" s="13"/>
      <c r="S48" s="2"/>
    </row>
    <row r="49" spans="1:19" x14ac:dyDescent="0.25">
      <c r="A49" s="5" t="s">
        <v>24</v>
      </c>
      <c r="B49" s="5" t="s">
        <v>25</v>
      </c>
      <c r="C49" s="5"/>
      <c r="D49" s="5"/>
      <c r="E49" s="5"/>
      <c r="F49" s="5"/>
      <c r="G49" s="5"/>
      <c r="H49" s="12"/>
      <c r="S49" s="2"/>
    </row>
    <row r="50" spans="1:19" x14ac:dyDescent="0.25">
      <c r="A50" s="5"/>
      <c r="B50" s="5" t="s">
        <v>42</v>
      </c>
      <c r="C50" s="5" t="s">
        <v>43</v>
      </c>
      <c r="D50" s="5"/>
      <c r="E50" s="5"/>
      <c r="F50" s="5"/>
      <c r="G50" s="5"/>
      <c r="H50" s="12"/>
      <c r="S50" s="2"/>
    </row>
    <row r="51" spans="1:19" x14ac:dyDescent="0.25">
      <c r="A51" s="5" t="s">
        <v>45</v>
      </c>
      <c r="B51" s="5">
        <v>86</v>
      </c>
      <c r="C51" s="5">
        <v>0</v>
      </c>
      <c r="D51" s="5">
        <f>SUM(B51:C51)</f>
        <v>86</v>
      </c>
      <c r="E51" s="5"/>
      <c r="F51" s="5" t="s">
        <v>46</v>
      </c>
      <c r="G51" s="5">
        <v>1</v>
      </c>
      <c r="H51" s="11">
        <v>1</v>
      </c>
      <c r="S51" s="2"/>
    </row>
    <row r="52" spans="1:19" x14ac:dyDescent="0.25">
      <c r="A52" s="5" t="s">
        <v>47</v>
      </c>
      <c r="B52" s="5">
        <v>151</v>
      </c>
      <c r="C52" s="5">
        <v>1</v>
      </c>
      <c r="D52" s="5">
        <f>SUM(B52:C52)</f>
        <v>152</v>
      </c>
      <c r="E52" s="5"/>
      <c r="F52" s="5"/>
      <c r="G52" s="5"/>
      <c r="H52" s="11"/>
      <c r="S52" s="2"/>
    </row>
    <row r="53" spans="1:19" x14ac:dyDescent="0.25">
      <c r="A53" s="5" t="s">
        <v>49</v>
      </c>
      <c r="B53" s="5">
        <f>SUM(B51:B52)</f>
        <v>237</v>
      </c>
      <c r="C53" s="5">
        <f>SUM(C51:C52)</f>
        <v>1</v>
      </c>
      <c r="D53" s="5">
        <f>SUM(B53:C53)</f>
        <v>238</v>
      </c>
      <c r="E53" s="5"/>
      <c r="F53" s="5"/>
      <c r="G53" s="5"/>
      <c r="H53" s="11"/>
      <c r="S53" s="2"/>
    </row>
    <row r="54" spans="1:19" x14ac:dyDescent="0.25">
      <c r="H54" s="14"/>
      <c r="S54" s="2"/>
    </row>
    <row r="55" spans="1:19" x14ac:dyDescent="0.25">
      <c r="A55" s="5" t="s">
        <v>26</v>
      </c>
      <c r="B55" s="5" t="s">
        <v>51</v>
      </c>
      <c r="C55" s="5"/>
      <c r="D55" s="5"/>
      <c r="E55" s="5"/>
      <c r="F55" s="5"/>
      <c r="G55" s="5"/>
      <c r="H55" s="11"/>
      <c r="S55" s="2"/>
    </row>
    <row r="56" spans="1:19" x14ac:dyDescent="0.25">
      <c r="A56" s="5"/>
      <c r="B56" s="5" t="s">
        <v>42</v>
      </c>
      <c r="C56" s="5" t="s">
        <v>43</v>
      </c>
      <c r="D56" s="5"/>
      <c r="E56" s="5"/>
      <c r="F56" s="5"/>
      <c r="G56" s="5"/>
      <c r="H56" s="11"/>
      <c r="S56" s="2"/>
    </row>
    <row r="57" spans="1:19" x14ac:dyDescent="0.25">
      <c r="A57" s="5" t="s">
        <v>45</v>
      </c>
      <c r="B57" s="5">
        <v>59</v>
      </c>
      <c r="C57" s="5">
        <v>1</v>
      </c>
      <c r="D57" s="5">
        <f>SUM(B57:C57)</f>
        <v>60</v>
      </c>
      <c r="E57" s="5"/>
      <c r="F57" s="5" t="s">
        <v>46</v>
      </c>
      <c r="G57" s="5">
        <v>0.68179999999999996</v>
      </c>
      <c r="H57" s="11">
        <f>POWER(G57, 4)</f>
        <v>0.21608667532953754</v>
      </c>
      <c r="S57" s="2"/>
    </row>
    <row r="58" spans="1:19" x14ac:dyDescent="0.25">
      <c r="A58" s="5" t="s">
        <v>47</v>
      </c>
      <c r="B58" s="5">
        <v>28</v>
      </c>
      <c r="C58" s="5">
        <v>0</v>
      </c>
      <c r="D58" s="5">
        <f>SUM(B58:C58)</f>
        <v>28</v>
      </c>
      <c r="E58" s="5"/>
      <c r="F58" s="5" t="s">
        <v>52</v>
      </c>
      <c r="G58" s="5"/>
      <c r="H58" s="11"/>
      <c r="S58" s="2"/>
    </row>
    <row r="59" spans="1:19" x14ac:dyDescent="0.25">
      <c r="A59" s="5" t="s">
        <v>49</v>
      </c>
      <c r="B59" s="5">
        <f>SUM(B57:B58)</f>
        <v>87</v>
      </c>
      <c r="C59" s="5">
        <f>SUM(C57:C58)</f>
        <v>1</v>
      </c>
      <c r="D59" s="5">
        <f>SUM(B59:C59)</f>
        <v>88</v>
      </c>
      <c r="E59" s="5"/>
      <c r="F59" s="5"/>
      <c r="G59" s="5"/>
      <c r="H59" s="11"/>
      <c r="S59" s="2"/>
    </row>
    <row r="60" spans="1:19" x14ac:dyDescent="0.25">
      <c r="H60" s="14"/>
      <c r="S60" s="2"/>
    </row>
    <row r="61" spans="1:19" ht="30" x14ac:dyDescent="0.25">
      <c r="A61" s="7" t="s">
        <v>31</v>
      </c>
      <c r="B61" s="5" t="s">
        <v>25</v>
      </c>
      <c r="C61" s="5"/>
      <c r="D61" s="5"/>
      <c r="E61" s="5"/>
      <c r="F61" s="5"/>
      <c r="G61" s="5"/>
      <c r="H61" s="11"/>
      <c r="S61" s="2"/>
    </row>
    <row r="62" spans="1:19" x14ac:dyDescent="0.25">
      <c r="A62" s="5"/>
      <c r="B62" s="5" t="s">
        <v>42</v>
      </c>
      <c r="C62" s="5" t="s">
        <v>43</v>
      </c>
      <c r="D62" s="5"/>
      <c r="E62" s="5"/>
      <c r="F62" s="5"/>
      <c r="G62" s="5"/>
      <c r="H62" s="11"/>
      <c r="S62" s="2"/>
    </row>
    <row r="63" spans="1:19" x14ac:dyDescent="0.25">
      <c r="A63" s="5" t="s">
        <v>45</v>
      </c>
      <c r="B63" s="5">
        <v>30</v>
      </c>
      <c r="C63" s="5">
        <v>5</v>
      </c>
      <c r="D63" s="5">
        <f>SUM(B63:C63)</f>
        <v>35</v>
      </c>
      <c r="E63" s="5"/>
      <c r="F63" s="5" t="s">
        <v>46</v>
      </c>
      <c r="G63" s="5">
        <v>0.23680000000000001</v>
      </c>
      <c r="H63" s="11">
        <f>G63</f>
        <v>0.23680000000000001</v>
      </c>
      <c r="S63" s="2"/>
    </row>
    <row r="64" spans="1:19" x14ac:dyDescent="0.25">
      <c r="A64" s="5" t="s">
        <v>47</v>
      </c>
      <c r="B64" s="5">
        <v>11</v>
      </c>
      <c r="C64" s="5">
        <v>0</v>
      </c>
      <c r="D64" s="5">
        <f>SUM(B64:C64)</f>
        <v>11</v>
      </c>
      <c r="E64" s="5"/>
      <c r="F64" s="5"/>
      <c r="G64" s="5"/>
      <c r="H64" s="11"/>
      <c r="S64" s="2"/>
    </row>
    <row r="65" spans="1:19" x14ac:dyDescent="0.25">
      <c r="A65" s="5" t="s">
        <v>49</v>
      </c>
      <c r="B65" s="5">
        <f>SUM(B63:B64)</f>
        <v>41</v>
      </c>
      <c r="C65" s="5">
        <f>SUM(C63:C64)</f>
        <v>5</v>
      </c>
      <c r="D65" s="5">
        <f>SUM(B65:C65)</f>
        <v>46</v>
      </c>
      <c r="E65" s="5"/>
      <c r="F65" s="5"/>
      <c r="G65" s="5"/>
      <c r="H65" s="11"/>
      <c r="S65" s="2"/>
    </row>
    <row r="66" spans="1:19" x14ac:dyDescent="0.25">
      <c r="H66" s="14"/>
      <c r="S66" s="2"/>
    </row>
    <row r="67" spans="1:19" ht="30" x14ac:dyDescent="0.25">
      <c r="A67" s="7" t="s">
        <v>34</v>
      </c>
      <c r="B67" s="5" t="s">
        <v>30</v>
      </c>
      <c r="C67" s="5"/>
      <c r="D67" s="5"/>
      <c r="E67" s="5"/>
      <c r="F67" s="5"/>
      <c r="G67" s="5"/>
      <c r="H67" s="11"/>
      <c r="S67" s="2"/>
    </row>
    <row r="68" spans="1:19" x14ac:dyDescent="0.25">
      <c r="A68" s="5"/>
      <c r="B68" s="5" t="s">
        <v>42</v>
      </c>
      <c r="C68" s="5" t="s">
        <v>43</v>
      </c>
      <c r="D68" s="5"/>
      <c r="E68" s="5"/>
      <c r="F68" s="5"/>
      <c r="G68" s="5"/>
      <c r="H68" s="11"/>
      <c r="S68" s="2"/>
    </row>
    <row r="69" spans="1:19" x14ac:dyDescent="0.25">
      <c r="A69" s="5" t="s">
        <v>45</v>
      </c>
      <c r="B69" s="5">
        <v>140</v>
      </c>
      <c r="C69" s="5">
        <v>1</v>
      </c>
      <c r="D69" s="5">
        <f>SUM(B69:C69)</f>
        <v>141</v>
      </c>
      <c r="E69" s="5"/>
      <c r="F69" s="5" t="s">
        <v>46</v>
      </c>
      <c r="G69" s="5">
        <v>0.43790000000000001</v>
      </c>
      <c r="H69" s="11">
        <v>0</v>
      </c>
      <c r="S69" s="2"/>
    </row>
    <row r="70" spans="1:19" x14ac:dyDescent="0.25">
      <c r="A70" s="5" t="s">
        <v>47</v>
      </c>
      <c r="B70" s="5">
        <v>181</v>
      </c>
      <c r="C70" s="5">
        <v>0</v>
      </c>
      <c r="D70" s="5">
        <f>SUM(B70:C70)</f>
        <v>181</v>
      </c>
      <c r="E70" s="5"/>
      <c r="F70" s="5"/>
      <c r="G70" s="5"/>
      <c r="H70" s="10"/>
      <c r="S70" s="2"/>
    </row>
    <row r="71" spans="1:19" x14ac:dyDescent="0.25">
      <c r="A71" s="5" t="s">
        <v>49</v>
      </c>
      <c r="B71" s="5">
        <f>SUM(B69:B70)</f>
        <v>321</v>
      </c>
      <c r="C71" s="5">
        <f>SUM(C69:C70)</f>
        <v>1</v>
      </c>
      <c r="D71" s="5">
        <f>SUM(B71:C71)</f>
        <v>322</v>
      </c>
      <c r="E71" s="5"/>
      <c r="F71" s="5"/>
      <c r="G71" s="5"/>
      <c r="H71" s="10"/>
      <c r="S71" s="2"/>
    </row>
    <row r="72" spans="1:19" x14ac:dyDescent="0.25">
      <c r="A72" s="5"/>
      <c r="B72" s="5"/>
      <c r="C72" s="5"/>
      <c r="D72" s="5"/>
      <c r="E72" s="5"/>
      <c r="F72" s="5"/>
      <c r="G72" s="5"/>
      <c r="H72" s="5"/>
      <c r="S72" s="2"/>
    </row>
    <row r="73" spans="1:19" ht="30" x14ac:dyDescent="0.25">
      <c r="A73" s="7" t="s">
        <v>34</v>
      </c>
      <c r="B73" s="5" t="s">
        <v>25</v>
      </c>
      <c r="C73" s="5"/>
      <c r="D73" s="5"/>
      <c r="E73" s="5"/>
      <c r="F73" s="5"/>
      <c r="G73" s="5"/>
      <c r="H73" s="5"/>
      <c r="S73" s="2"/>
    </row>
    <row r="74" spans="1:19" x14ac:dyDescent="0.25">
      <c r="A74" s="5"/>
      <c r="B74" s="5" t="s">
        <v>42</v>
      </c>
      <c r="C74" s="5" t="s">
        <v>43</v>
      </c>
      <c r="D74" s="5"/>
      <c r="E74" s="5"/>
      <c r="F74" s="5"/>
      <c r="G74" s="5"/>
      <c r="H74" s="5"/>
      <c r="S74" s="2"/>
    </row>
    <row r="75" spans="1:19" x14ac:dyDescent="0.25">
      <c r="A75" s="5" t="s">
        <v>45</v>
      </c>
      <c r="B75" s="5">
        <v>126</v>
      </c>
      <c r="C75" s="5">
        <v>15</v>
      </c>
      <c r="D75" s="5">
        <f>SUM(B75:C75)</f>
        <v>141</v>
      </c>
      <c r="E75" s="5"/>
      <c r="F75" s="5" t="s">
        <v>46</v>
      </c>
      <c r="G75" s="12">
        <v>0</v>
      </c>
      <c r="H75" s="5"/>
      <c r="S75" s="2"/>
    </row>
    <row r="76" spans="1:19" x14ac:dyDescent="0.25">
      <c r="A76" s="5" t="s">
        <v>47</v>
      </c>
      <c r="B76" s="5">
        <v>181</v>
      </c>
      <c r="C76" s="5">
        <v>0</v>
      </c>
      <c r="D76" s="5">
        <f>SUM(B76:C76)</f>
        <v>181</v>
      </c>
      <c r="E76" s="5"/>
      <c r="F76" s="5"/>
      <c r="G76" s="5"/>
      <c r="H76" s="5"/>
      <c r="S76" s="2"/>
    </row>
    <row r="77" spans="1:19" x14ac:dyDescent="0.25">
      <c r="A77" s="5" t="s">
        <v>49</v>
      </c>
      <c r="B77" s="5">
        <f>SUM(B75:B76)</f>
        <v>307</v>
      </c>
      <c r="C77" s="5">
        <f>SUM(C75:C76)</f>
        <v>15</v>
      </c>
      <c r="D77" s="5">
        <f>SUM(B77:C77)</f>
        <v>322</v>
      </c>
      <c r="E77" s="5"/>
      <c r="F77" s="5"/>
      <c r="G77" s="5"/>
      <c r="H77" s="5"/>
      <c r="S77" s="2"/>
    </row>
    <row r="78" spans="1:19" x14ac:dyDescent="0.25">
      <c r="S78" s="2"/>
    </row>
    <row r="79" spans="1:19" x14ac:dyDescent="0.25">
      <c r="A79" s="5" t="s">
        <v>53</v>
      </c>
      <c r="S79" s="2"/>
    </row>
    <row r="80" spans="1:19" x14ac:dyDescent="0.25">
      <c r="A80" s="5" t="s">
        <v>54</v>
      </c>
      <c r="B80" t="s">
        <v>9</v>
      </c>
      <c r="C80" t="s">
        <v>55</v>
      </c>
      <c r="S80" s="2"/>
    </row>
    <row r="81" spans="1:19" x14ac:dyDescent="0.25">
      <c r="A81">
        <v>2</v>
      </c>
      <c r="B81" t="s">
        <v>56</v>
      </c>
      <c r="C81" t="s">
        <v>57</v>
      </c>
      <c r="D81" t="s">
        <v>58</v>
      </c>
      <c r="S81" s="2"/>
    </row>
    <row r="82" spans="1:19" x14ac:dyDescent="0.25">
      <c r="A82">
        <v>3</v>
      </c>
      <c r="B82" s="15" t="s">
        <v>59</v>
      </c>
      <c r="C82" t="s">
        <v>57</v>
      </c>
      <c r="D82" t="s">
        <v>58</v>
      </c>
      <c r="S82" s="2"/>
    </row>
    <row r="83" spans="1:19" x14ac:dyDescent="0.25">
      <c r="A83">
        <v>4</v>
      </c>
      <c r="B83" s="16" t="s">
        <v>60</v>
      </c>
      <c r="C83" t="s">
        <v>57</v>
      </c>
      <c r="D83" t="s">
        <v>58</v>
      </c>
      <c r="S83" s="2"/>
    </row>
    <row r="84" spans="1:19" x14ac:dyDescent="0.25">
      <c r="S84" s="2"/>
    </row>
    <row r="85" spans="1:19" x14ac:dyDescent="0.25">
      <c r="S85" s="2"/>
    </row>
    <row r="86" spans="1:19" x14ac:dyDescent="0.25">
      <c r="S86" s="2"/>
    </row>
    <row r="87" spans="1:19" x14ac:dyDescent="0.25">
      <c r="S87" s="2"/>
    </row>
    <row r="88" spans="1:19" x14ac:dyDescent="0.25">
      <c r="S88" s="2"/>
    </row>
    <row r="89" spans="1:19" x14ac:dyDescent="0.25">
      <c r="S89" s="2"/>
    </row>
    <row r="90" spans="1:19" x14ac:dyDescent="0.25">
      <c r="S90" s="2"/>
    </row>
    <row r="91" spans="1:19" x14ac:dyDescent="0.25">
      <c r="A91">
        <v>13</v>
      </c>
      <c r="B91" t="s">
        <v>16</v>
      </c>
      <c r="C91" t="s">
        <v>61</v>
      </c>
      <c r="S91" s="2"/>
    </row>
    <row r="92" spans="1:19" x14ac:dyDescent="0.25">
      <c r="A92">
        <v>15</v>
      </c>
      <c r="B92" t="s">
        <v>19</v>
      </c>
      <c r="C92" t="s">
        <v>62</v>
      </c>
      <c r="S92" s="2"/>
    </row>
    <row r="93" spans="1:19" x14ac:dyDescent="0.25">
      <c r="A93">
        <v>27</v>
      </c>
      <c r="B93" t="s">
        <v>63</v>
      </c>
      <c r="C93" t="s">
        <v>64</v>
      </c>
      <c r="S93" s="2"/>
    </row>
    <row r="94" spans="1:19" x14ac:dyDescent="0.25">
      <c r="S94"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Blad1</vt:lpstr>
      <vt:lpstr>Blad2</vt:lpstr>
      <vt:lpstr>Blad3</vt:lpstr>
    </vt:vector>
  </TitlesOfParts>
  <Company>NCB Naturalis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Sancia</dc:creator>
  <cp:lastModifiedBy>Sancia</cp:lastModifiedBy>
  <dcterms:created xsi:type="dcterms:W3CDTF">2015-08-07T15:03:29Z</dcterms:created>
  <dcterms:modified xsi:type="dcterms:W3CDTF">2015-08-07T15:03:51Z</dcterms:modified>
</cp:coreProperties>
</file>